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40" windowHeight="12135"/>
  </bookViews>
  <sheets>
    <sheet name="Лист1" sheetId="1" r:id="rId1"/>
    <sheet name="Лист2" sheetId="2" r:id="rId2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/>
  <c r="M9" l="1"/>
  <c r="N9" s="1"/>
  <c r="I10"/>
  <c r="M10" s="1"/>
  <c r="N10" s="1"/>
  <c r="I11"/>
  <c r="J11" s="1"/>
  <c r="K11" l="1"/>
  <c r="M11"/>
  <c r="N11" s="1"/>
  <c r="J9"/>
  <c r="J10"/>
  <c r="K9" l="1"/>
  <c r="K10"/>
  <c r="L11"/>
  <c r="O10" l="1"/>
  <c r="L10"/>
  <c r="L9"/>
  <c r="O9"/>
  <c r="O11"/>
  <c r="O12" l="1"/>
</calcChain>
</file>

<file path=xl/sharedStrings.xml><?xml version="1.0" encoding="utf-8"?>
<sst xmlns="http://schemas.openxmlformats.org/spreadsheetml/2006/main" count="35" uniqueCount="31">
  <si>
    <t>Характеристики объекта закупки</t>
  </si>
  <si>
    <t>Используемый метод определения НМЦК:</t>
  </si>
  <si>
    <t xml:space="preserve">метод сопоставимых рыночных цен (анализа рынка) в соответствии с ч.6 ст.22 Федерального закона от 05.04.2013 №44-ФЗ.  </t>
  </si>
  <si>
    <t>№</t>
  </si>
  <si>
    <t>Наименование предмета товара (работы, услуги)</t>
  </si>
  <si>
    <t>Ед. изм</t>
  </si>
  <si>
    <t>Кол-во</t>
  </si>
  <si>
    <t>Источник информации о цене (руб./ед.изм.)</t>
  </si>
  <si>
    <t>Однородность совокупности значений выявленных цен, используемых в расчете Н(М)ЦК**</t>
  </si>
  <si>
    <t>Н(М)ЦК определяемая методом сопоставимых рыночных цен (анализа рынка)*</t>
  </si>
  <si>
    <t>Применяемый коэффициент</t>
  </si>
  <si>
    <t xml:space="preserve">Средняя арифметическая цена за единицу     &lt;ц&gt; </t>
  </si>
  <si>
    <t>Среднее квадратичное отклонение</t>
  </si>
  <si>
    <t>Цена за единицу изм. (руб.)</t>
  </si>
  <si>
    <t>Цена за единицу изм. с округлением (вниз) до сотых долей после запятой (руб.)</t>
  </si>
  <si>
    <t>Н(М)ЦК, контракта с учетом округления цены за единицу (руб.)</t>
  </si>
  <si>
    <t>-</t>
  </si>
  <si>
    <r>
      <t xml:space="preserve">коэффициент вариации цен V (%)           </t>
    </r>
    <r>
      <rPr>
        <i/>
        <sz val="11"/>
        <rFont val="Times New Roman"/>
        <family val="1"/>
        <charset val="204"/>
      </rPr>
      <t xml:space="preserve">         (не должен превышать 33%)</t>
    </r>
  </si>
  <si>
    <r>
      <rPr>
        <b/>
        <sz val="11"/>
        <rFont val="Times New Roman"/>
        <family val="1"/>
        <charset val="204"/>
      </rPr>
      <t xml:space="preserve">Расчет Н(М)ЦК по формуле   </t>
    </r>
    <r>
      <rPr>
        <sz val="11"/>
        <rFont val="Times New Roman"/>
        <family val="1"/>
        <charset val="204"/>
      </rPr>
      <t xml:space="preserve">                                v - количество (объем) закупаемого товара (работы, услуги);
n - количество значений, используемых в расчете;
i - номер источника ценовой информации;
     - цена единицы</t>
    </r>
  </si>
  <si>
    <t>Приложение 2 к извещению об осуществлении закупки</t>
  </si>
  <si>
    <t>В соответствии с приложением 1 к извещению об осуществлении закупки (описанием объекта закупки)</t>
  </si>
  <si>
    <t xml:space="preserve">Коммер-ческое предложение №1           </t>
  </si>
  <si>
    <t xml:space="preserve">Коммер-ческое предложение №2           </t>
  </si>
  <si>
    <t xml:space="preserve">Коммер-ческое предложение №3           </t>
  </si>
  <si>
    <t>Обоснование начальной (максимальнй) цены контракта на изделие медицинского назначения</t>
  </si>
  <si>
    <t>шт</t>
  </si>
  <si>
    <t xml:space="preserve">УТВЕРЖДАЮ
Контрактный управляющий
ГБУЗ СК «Апанасенковская РБ» 
О.И. Дудатьева
 «    »                  2024 г.
</t>
  </si>
  <si>
    <t>Шкаф для одежды</t>
  </si>
  <si>
    <t>Шкаф для белья</t>
  </si>
  <si>
    <t>Тумбочки медицинские</t>
  </si>
  <si>
    <t>В результате проведенного расчета Н(М)Ц контракта составила (в руб.): Четыреста четырнадцать тысяч триста четырнадцать рублей 32 копейки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</si>
</sst>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18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164" fontId="7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wrapText="1"/>
      <protection locked="0"/>
    </xf>
    <xf numFmtId="165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3" fillId="0" borderId="0" xfId="0" applyFont="1" applyAlignment="1"/>
    <xf numFmtId="0" fontId="1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Fill="1" applyAlignment="1"/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1" fillId="0" borderId="0" xfId="0" applyFont="1" applyFill="1"/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164" fontId="5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" vertical="top" wrapText="1"/>
    </xf>
    <xf numFmtId="2" fontId="6" fillId="0" borderId="5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vertical="center"/>
    </xf>
    <xf numFmtId="4" fontId="6" fillId="0" borderId="5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/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top" wrapText="1"/>
    </xf>
    <xf numFmtId="1" fontId="16" fillId="0" borderId="5" xfId="0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10" fillId="0" borderId="0" xfId="0" applyFont="1" applyFill="1" applyAlignment="1" applyProtection="1">
      <alignment horizontal="center" vertical="top" wrapText="1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tabSelected="1" topLeftCell="A8" zoomScale="120" zoomScaleNormal="120" workbookViewId="0">
      <selection activeCell="A12" sqref="A12"/>
    </sheetView>
  </sheetViews>
  <sheetFormatPr defaultRowHeight="15"/>
  <cols>
    <col min="1" max="1" width="4" style="16" customWidth="1"/>
    <col min="2" max="2" width="26.28515625" style="16" customWidth="1"/>
    <col min="3" max="3" width="7.28515625" style="16" customWidth="1"/>
    <col min="4" max="4" width="8.28515625" style="16" customWidth="1"/>
    <col min="5" max="5" width="14.140625" style="16" customWidth="1"/>
    <col min="6" max="6" width="15" style="16" customWidth="1"/>
    <col min="7" max="7" width="15.140625" style="16" customWidth="1"/>
    <col min="8" max="8" width="9.140625" style="16"/>
    <col min="9" max="9" width="15.5703125" style="16" customWidth="1"/>
    <col min="10" max="10" width="15.42578125" style="16" customWidth="1"/>
    <col min="11" max="11" width="14.28515625" style="16" customWidth="1"/>
    <col min="12" max="12" width="22.7109375" style="16" customWidth="1"/>
    <col min="13" max="13" width="14.28515625" style="16" customWidth="1"/>
    <col min="14" max="14" width="15.28515625" style="16" customWidth="1"/>
    <col min="15" max="15" width="14.85546875" style="16" customWidth="1"/>
  </cols>
  <sheetData>
    <row r="1" spans="1:15" ht="18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55"/>
      <c r="M1" s="56"/>
      <c r="N1" s="56"/>
      <c r="O1" s="56"/>
    </row>
    <row r="2" spans="1:15" ht="18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57" t="s">
        <v>19</v>
      </c>
      <c r="M2" s="57"/>
      <c r="N2" s="57"/>
      <c r="O2" s="57"/>
    </row>
    <row r="3" spans="1:15" ht="96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57" t="s">
        <v>26</v>
      </c>
      <c r="M3" s="57"/>
      <c r="N3" s="57"/>
      <c r="O3" s="57"/>
    </row>
    <row r="4" spans="1:15" ht="61.5" customHeight="1">
      <c r="A4" s="58" t="s">
        <v>24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</row>
    <row r="5" spans="1:15" ht="37.5">
      <c r="A5" s="2"/>
      <c r="B5" s="3" t="s">
        <v>0</v>
      </c>
      <c r="C5" s="52" t="s">
        <v>20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4"/>
    </row>
    <row r="6" spans="1:15" ht="56.25">
      <c r="A6" s="4"/>
      <c r="B6" s="4" t="s">
        <v>1</v>
      </c>
      <c r="C6" s="42" t="s">
        <v>2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"/>
      <c r="O6" s="4"/>
    </row>
    <row r="7" spans="1:15" ht="58.5" customHeight="1">
      <c r="A7" s="44" t="s">
        <v>3</v>
      </c>
      <c r="B7" s="44" t="s">
        <v>4</v>
      </c>
      <c r="C7" s="45" t="s">
        <v>5</v>
      </c>
      <c r="D7" s="45" t="s">
        <v>6</v>
      </c>
      <c r="E7" s="47" t="s">
        <v>7</v>
      </c>
      <c r="F7" s="48"/>
      <c r="G7" s="49"/>
      <c r="H7" s="21"/>
      <c r="I7" s="50" t="s">
        <v>8</v>
      </c>
      <c r="J7" s="50"/>
      <c r="K7" s="50"/>
      <c r="L7" s="51" t="s">
        <v>9</v>
      </c>
      <c r="M7" s="51"/>
      <c r="N7" s="51"/>
      <c r="O7" s="51"/>
    </row>
    <row r="8" spans="1:15" ht="179.25">
      <c r="A8" s="45"/>
      <c r="B8" s="45"/>
      <c r="C8" s="46"/>
      <c r="D8" s="46"/>
      <c r="E8" s="30" t="s">
        <v>21</v>
      </c>
      <c r="F8" s="30" t="s">
        <v>22</v>
      </c>
      <c r="G8" s="30" t="s">
        <v>23</v>
      </c>
      <c r="H8" s="22" t="s">
        <v>10</v>
      </c>
      <c r="I8" s="22" t="s">
        <v>11</v>
      </c>
      <c r="J8" s="22" t="s">
        <v>12</v>
      </c>
      <c r="K8" s="23" t="s">
        <v>17</v>
      </c>
      <c r="L8" s="24" t="s">
        <v>18</v>
      </c>
      <c r="M8" s="25" t="s">
        <v>13</v>
      </c>
      <c r="N8" s="25" t="s">
        <v>14</v>
      </c>
      <c r="O8" s="25" t="s">
        <v>15</v>
      </c>
    </row>
    <row r="9" spans="1:15" ht="15.75">
      <c r="A9" s="35">
        <v>1</v>
      </c>
      <c r="B9" s="37" t="s">
        <v>27</v>
      </c>
      <c r="C9" s="36" t="s">
        <v>25</v>
      </c>
      <c r="D9" s="38">
        <v>4</v>
      </c>
      <c r="E9" s="39">
        <v>27513.07</v>
      </c>
      <c r="F9" s="40">
        <v>24892.77</v>
      </c>
      <c r="G9" s="40">
        <v>26202.92</v>
      </c>
      <c r="H9" s="27" t="s">
        <v>16</v>
      </c>
      <c r="I9" s="27">
        <f>(E9+F9+G9)/3</f>
        <v>26202.92</v>
      </c>
      <c r="J9" s="28">
        <f t="shared" ref="J9:J11" si="0">SQRT(((SUM((POWER(G9-I9,2)),(POWER(F9-I9,2)),(POWER(E9-I9,2)))/(COLUMNS(E9:G9)-1))))</f>
        <v>1310.1499999999996</v>
      </c>
      <c r="K9" s="28">
        <f t="shared" ref="K9:K11" si="1">J9/I9*100</f>
        <v>5.0000152654742287</v>
      </c>
      <c r="L9" s="26">
        <f t="shared" ref="L9:L11" si="2">I9*D9</f>
        <v>104811.68</v>
      </c>
      <c r="M9" s="31">
        <f t="shared" ref="M9:M11" si="3">I9</f>
        <v>26202.92</v>
      </c>
      <c r="N9" s="33">
        <f t="shared" ref="N9:N11" si="4">M9</f>
        <v>26202.92</v>
      </c>
      <c r="O9" s="33">
        <f t="shared" ref="O9:O11" si="5">N9*D9</f>
        <v>104811.68</v>
      </c>
    </row>
    <row r="10" spans="1:15" ht="15.75">
      <c r="A10" s="35">
        <v>2</v>
      </c>
      <c r="B10" s="37" t="s">
        <v>28</v>
      </c>
      <c r="C10" s="36" t="s">
        <v>25</v>
      </c>
      <c r="D10" s="38">
        <v>4</v>
      </c>
      <c r="E10" s="39">
        <v>21542.45</v>
      </c>
      <c r="F10" s="40">
        <v>19490.79</v>
      </c>
      <c r="G10" s="40">
        <v>20516.62</v>
      </c>
      <c r="H10" s="27" t="s">
        <v>16</v>
      </c>
      <c r="I10" s="27">
        <f t="shared" ref="I10:I11" si="6">(E10+F10+G10)/3</f>
        <v>20516.62</v>
      </c>
      <c r="J10" s="28">
        <f t="shared" si="0"/>
        <v>1025.83</v>
      </c>
      <c r="K10" s="28">
        <f t="shared" si="1"/>
        <v>4.9999951259028039</v>
      </c>
      <c r="L10" s="26">
        <f t="shared" si="2"/>
        <v>82066.48</v>
      </c>
      <c r="M10" s="31">
        <f t="shared" si="3"/>
        <v>20516.62</v>
      </c>
      <c r="N10" s="33">
        <f t="shared" si="4"/>
        <v>20516.62</v>
      </c>
      <c r="O10" s="33">
        <f t="shared" si="5"/>
        <v>82066.48</v>
      </c>
    </row>
    <row r="11" spans="1:15" ht="15.75">
      <c r="A11" s="35">
        <v>4</v>
      </c>
      <c r="B11" s="37" t="s">
        <v>29</v>
      </c>
      <c r="C11" s="36" t="s">
        <v>25</v>
      </c>
      <c r="D11" s="38">
        <v>8</v>
      </c>
      <c r="E11" s="39">
        <v>29851</v>
      </c>
      <c r="F11" s="40">
        <v>27008.04</v>
      </c>
      <c r="G11" s="40">
        <v>28429.52</v>
      </c>
      <c r="H11" s="27" t="s">
        <v>16</v>
      </c>
      <c r="I11" s="27">
        <f t="shared" si="6"/>
        <v>28429.52</v>
      </c>
      <c r="J11" s="28">
        <f t="shared" si="0"/>
        <v>1421.4799999999996</v>
      </c>
      <c r="K11" s="28">
        <f t="shared" si="1"/>
        <v>5.0000140698822904</v>
      </c>
      <c r="L11" s="26">
        <f t="shared" si="2"/>
        <v>227436.16</v>
      </c>
      <c r="M11" s="31">
        <f t="shared" si="3"/>
        <v>28429.52</v>
      </c>
      <c r="N11" s="33">
        <f t="shared" si="4"/>
        <v>28429.52</v>
      </c>
      <c r="O11" s="33">
        <f t="shared" si="5"/>
        <v>227436.16</v>
      </c>
    </row>
    <row r="12" spans="1:15" ht="57.75" customHeight="1">
      <c r="A12" s="34" t="s">
        <v>30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29"/>
      <c r="O12" s="32">
        <f>SUM(O9:O11)</f>
        <v>414314.31999999995</v>
      </c>
    </row>
    <row r="13" spans="1:15" ht="18.75">
      <c r="A13" s="5"/>
      <c r="B13" s="5"/>
      <c r="C13" s="5"/>
      <c r="D13" s="5"/>
      <c r="E13" s="5"/>
      <c r="F13" s="5"/>
      <c r="G13" s="5"/>
      <c r="H13" s="5"/>
      <c r="I13" s="6"/>
      <c r="J13" s="7"/>
      <c r="K13" s="7"/>
      <c r="L13" s="7"/>
      <c r="M13" s="7"/>
      <c r="N13" s="7"/>
      <c r="O13" s="8"/>
    </row>
    <row r="14" spans="1:15" ht="18.75">
      <c r="A14" s="9"/>
      <c r="B14" s="9"/>
      <c r="C14" s="9"/>
      <c r="D14" s="1"/>
      <c r="E14" s="10"/>
      <c r="F14" s="11"/>
      <c r="G14" s="12"/>
      <c r="H14" s="13"/>
      <c r="I14" s="13"/>
      <c r="J14" s="13"/>
      <c r="K14" s="13"/>
      <c r="L14" s="13"/>
      <c r="M14" s="13"/>
      <c r="N14" s="13"/>
      <c r="O14" s="13"/>
    </row>
    <row r="15" spans="1:15" ht="18.75">
      <c r="A15" s="9"/>
      <c r="B15" s="41"/>
      <c r="C15" s="41"/>
      <c r="D15" s="41"/>
      <c r="E15" s="41"/>
      <c r="F15" s="11"/>
      <c r="G15" s="12"/>
      <c r="H15" s="13"/>
      <c r="I15" s="13"/>
      <c r="J15" s="13"/>
      <c r="K15" s="13"/>
      <c r="L15" s="13"/>
      <c r="M15" s="13"/>
      <c r="N15" s="13"/>
      <c r="O15" s="13"/>
    </row>
    <row r="16" spans="1:15" ht="18.75">
      <c r="A16" s="14"/>
      <c r="B16" s="17"/>
      <c r="C16" s="18"/>
      <c r="D16" s="18"/>
      <c r="E16" s="18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8.75">
      <c r="A17" s="15"/>
      <c r="B17" s="19"/>
      <c r="C17" s="18"/>
      <c r="D17" s="18"/>
      <c r="E17" s="18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8.75">
      <c r="A18" s="15"/>
      <c r="B18" s="19"/>
      <c r="C18" s="18"/>
      <c r="D18" s="18"/>
      <c r="E18" s="18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8.75">
      <c r="A19" s="15"/>
      <c r="B19" s="19"/>
      <c r="C19" s="18"/>
      <c r="D19" s="18"/>
      <c r="E19" s="18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8.75">
      <c r="A20" s="15"/>
      <c r="B20" s="19"/>
      <c r="C20" s="18"/>
      <c r="D20" s="18"/>
      <c r="E20" s="18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>
      <c r="B21" s="20"/>
      <c r="C21" s="20"/>
      <c r="D21" s="20"/>
      <c r="E21" s="20"/>
    </row>
  </sheetData>
  <mergeCells count="14">
    <mergeCell ref="C5:O5"/>
    <mergeCell ref="L1:O1"/>
    <mergeCell ref="L2:O2"/>
    <mergeCell ref="L3:O3"/>
    <mergeCell ref="A4:O4"/>
    <mergeCell ref="B15:E15"/>
    <mergeCell ref="C6:M6"/>
    <mergeCell ref="A7:A8"/>
    <mergeCell ref="B7:B8"/>
    <mergeCell ref="C7:C8"/>
    <mergeCell ref="D7:D8"/>
    <mergeCell ref="E7:G7"/>
    <mergeCell ref="I7:K7"/>
    <mergeCell ref="L7:O7"/>
  </mergeCells>
  <pageMargins left="0.70866141732283472" right="0.70866141732283472" top="0.74803149606299213" bottom="0.74803149606299213" header="0.31496062992125984" footer="0.31496062992125984"/>
  <pageSetup paperSize="9" scale="6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2023-05-12T05:28:04Z</cp:lastPrinted>
  <dcterms:created xsi:type="dcterms:W3CDTF">2020-05-28T06:53:02Z</dcterms:created>
  <dcterms:modified xsi:type="dcterms:W3CDTF">2024-04-28T05:20:37Z</dcterms:modified>
</cp:coreProperties>
</file>